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Users\Tanaka_Ryota\Downloads\"/>
    </mc:Choice>
  </mc:AlternateContent>
  <xr:revisionPtr revIDLastSave="0" documentId="13_ncr:1_{81CB6D9A-45E7-44C2-AA4C-C6B10A1EB558}" xr6:coauthVersionLast="47" xr6:coauthVersionMax="47" xr10:uidLastSave="{00000000-0000-0000-0000-000000000000}"/>
  <bookViews>
    <workbookView xWindow="28680" yWindow="-120" windowWidth="29040" windowHeight="15840" activeTab="1" xr2:uid="{00000000-000D-0000-FFFF-FFFF00000000}"/>
  </bookViews>
  <sheets>
    <sheet name="Sheet1" sheetId="2" r:id="rId1"/>
    <sheet name="Table 1" sheetId="1"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2" i="1" l="1"/>
  <c r="B30" i="1"/>
  <c r="I16" i="1"/>
  <c r="I12" i="1"/>
  <c r="I20" i="1" s="1"/>
  <c r="B29" i="1"/>
  <c r="B25" i="1"/>
  <c r="C28" i="1"/>
  <c r="B26" i="1"/>
  <c r="B17" i="1"/>
  <c r="C24" i="1"/>
  <c r="B22" i="1"/>
  <c r="B21" i="1"/>
  <c r="C20" i="1"/>
  <c r="B18" i="1"/>
  <c r="B13" i="1"/>
  <c r="C16" i="1"/>
  <c r="A23" i="2"/>
  <c r="A19" i="2"/>
  <c r="A15" i="2"/>
  <c r="A11" i="2"/>
  <c r="A7" i="2"/>
  <c r="B14" i="1"/>
  <c r="C12" i="1"/>
  <c r="B28" i="1"/>
  <c r="B24" i="1"/>
  <c r="B20" i="1"/>
  <c r="B16" i="1"/>
  <c r="B12" i="1"/>
  <c r="X2" i="1"/>
  <c r="Q1" i="1"/>
  <c r="I24" i="1" l="1"/>
  <c r="I28" i="1"/>
</calcChain>
</file>

<file path=xl/sharedStrings.xml><?xml version="1.0" encoding="utf-8"?>
<sst xmlns="http://schemas.openxmlformats.org/spreadsheetml/2006/main" count="82" uniqueCount="55">
  <si>
    <r>
      <rPr>
        <sz val="9"/>
        <rFont val="ＭＳ 明朝"/>
        <family val="1"/>
      </rPr>
      <t>請求者等</t>
    </r>
  </si>
  <si>
    <r>
      <rPr>
        <sz val="9"/>
        <rFont val="ＭＳ 明朝"/>
        <family val="1"/>
      </rPr>
      <t>番号</t>
    </r>
  </si>
  <si>
    <r>
      <rPr>
        <sz val="9"/>
        <rFont val="ＭＳ 明朝"/>
        <family val="1"/>
      </rPr>
      <t>標          目</t>
    </r>
  </si>
  <si>
    <r>
      <rPr>
        <sz val="7"/>
        <rFont val="ＭＳ 明朝"/>
        <family val="1"/>
      </rPr>
      <t>〔供述者･作成年月日，住居･尋問時間等〕</t>
    </r>
  </si>
  <si>
    <r>
      <rPr>
        <sz val="8"/>
        <rFont val="ＭＳ 明朝"/>
        <family val="1"/>
      </rPr>
      <t>編てつ箇所</t>
    </r>
  </si>
  <si>
    <r>
      <rPr>
        <sz val="9"/>
        <rFont val="ＭＳ 明朝"/>
        <family val="1"/>
      </rPr>
      <t>(                           )</t>
    </r>
  </si>
  <si>
    <t>弁護人</t>
    <rPh sb="0" eb="3">
      <t>ベンゴニン</t>
    </rPh>
    <phoneticPr fontId="7"/>
  </si>
  <si>
    <t>被告人一名用</t>
    <phoneticPr fontId="7"/>
  </si>
  <si>
    <t>(公　訴　事　実　の　別）</t>
    <rPh sb="1" eb="2">
      <t>コウ</t>
    </rPh>
    <rPh sb="3" eb="4">
      <t>ソ</t>
    </rPh>
    <rPh sb="5" eb="6">
      <t>コト</t>
    </rPh>
    <rPh sb="7" eb="8">
      <t>ジツ</t>
    </rPh>
    <rPh sb="11" eb="12">
      <t>ベツ</t>
    </rPh>
    <phoneticPr fontId="7"/>
  </si>
  <si>
    <t>立　証　趣　旨</t>
    <rPh sb="0" eb="1">
      <t>リツ</t>
    </rPh>
    <rPh sb="2" eb="3">
      <t>ショウ</t>
    </rPh>
    <rPh sb="4" eb="5">
      <t>オモムキ</t>
    </rPh>
    <rPh sb="6" eb="7">
      <t>ムネ</t>
    </rPh>
    <phoneticPr fontId="7"/>
  </si>
  <si>
    <r>
      <rPr>
        <sz val="12"/>
        <rFont val="ＭＳ 明朝"/>
        <family val="1"/>
      </rPr>
      <t>期
日</t>
    </r>
  </si>
  <si>
    <r>
      <rPr>
        <sz val="12"/>
        <rFont val="ＭＳ 明朝"/>
        <family val="1"/>
      </rPr>
      <t>請
求</t>
    </r>
  </si>
  <si>
    <r>
      <rPr>
        <sz val="12"/>
        <rFont val="ＭＳ 明朝"/>
        <family val="1"/>
      </rPr>
      <t>結</t>
    </r>
  </si>
  <si>
    <r>
      <rPr>
        <sz val="12"/>
        <rFont val="ＭＳ 明朝"/>
        <family val="1"/>
      </rPr>
      <t>果</t>
    </r>
  </si>
  <si>
    <r>
      <rPr>
        <sz val="12"/>
        <rFont val="ＭＳ 明朝"/>
        <family val="1"/>
      </rPr>
      <t>取調順
序</t>
    </r>
  </si>
  <si>
    <r>
      <rPr>
        <sz val="12"/>
        <rFont val="ＭＳ 明朝"/>
        <family val="1"/>
      </rPr>
      <t>内</t>
    </r>
  </si>
  <si>
    <r>
      <rPr>
        <sz val="12"/>
        <rFont val="ＭＳ 明朝"/>
        <family val="1"/>
      </rPr>
      <t>容</t>
    </r>
  </si>
  <si>
    <t>意　見</t>
    <rPh sb="0" eb="1">
      <t>イ</t>
    </rPh>
    <rPh sb="2" eb="3">
      <t>ミ</t>
    </rPh>
    <phoneticPr fontId="7"/>
  </si>
  <si>
    <r>
      <rPr>
        <sz val="12"/>
        <rFont val="ＭＳ 明朝"/>
        <family val="1"/>
        <charset val="128"/>
      </rPr>
      <t>備</t>
    </r>
  </si>
  <si>
    <t>考</t>
  </si>
  <si>
    <t>事件番号</t>
    <rPh sb="0" eb="4">
      <t>ジケンバンゴウ</t>
    </rPh>
    <phoneticPr fontId="7"/>
  </si>
  <si>
    <t>令和４年（わ）第１００号</t>
    <rPh sb="0" eb="2">
      <t>レイワ</t>
    </rPh>
    <rPh sb="3" eb="4">
      <t>ネン</t>
    </rPh>
    <rPh sb="7" eb="8">
      <t>ダイ</t>
    </rPh>
    <rPh sb="11" eb="12">
      <t>ゴウ</t>
    </rPh>
    <phoneticPr fontId="7"/>
  </si>
  <si>
    <t>何枚目？</t>
    <rPh sb="0" eb="3">
      <t>ナンマイメ</t>
    </rPh>
    <phoneticPr fontId="7"/>
  </si>
  <si>
    <t>証  拠  等  関  係  カ  ー  ド（弁）       　　　　　　　　　　　　　　　         
(このカードは，公判期日，公判前整理手続期日又は期日間整理手続期日においてされた事項については，各期日の調書と一体となる。)</t>
    <rPh sb="23" eb="24">
      <t>ベン</t>
    </rPh>
    <phoneticPr fontId="7"/>
  </si>
  <si>
    <t>複数事件の場合１行に収まっているか確認</t>
    <rPh sb="0" eb="2">
      <t>フクスウ</t>
    </rPh>
    <rPh sb="2" eb="4">
      <t>ジケン</t>
    </rPh>
    <rPh sb="5" eb="7">
      <t>バアイ</t>
    </rPh>
    <rPh sb="8" eb="9">
      <t>ギョウ</t>
    </rPh>
    <rPh sb="10" eb="11">
      <t>オサ</t>
    </rPh>
    <rPh sb="17" eb="19">
      <t>カクニン</t>
    </rPh>
    <phoneticPr fontId="7"/>
  </si>
  <si>
    <t>全部で何号証？</t>
    <rPh sb="0" eb="2">
      <t>ゼンブ</t>
    </rPh>
    <rPh sb="3" eb="6">
      <t>ナンゴウショウ</t>
    </rPh>
    <phoneticPr fontId="7"/>
  </si>
  <si>
    <t>存在しない番号を消すため。</t>
    <rPh sb="0" eb="2">
      <t>ソンザイ</t>
    </rPh>
    <rPh sb="5" eb="7">
      <t>バンゴウ</t>
    </rPh>
    <rPh sb="8" eb="9">
      <t>ケ</t>
    </rPh>
    <phoneticPr fontId="7"/>
  </si>
  <si>
    <t>標目</t>
    <rPh sb="0" eb="2">
      <t>ヒョウモク</t>
    </rPh>
    <phoneticPr fontId="7"/>
  </si>
  <si>
    <t>（供述者、作成年月日、住居・尋問時間等）</t>
    <rPh sb="1" eb="3">
      <t>キョウジュツ</t>
    </rPh>
    <rPh sb="3" eb="4">
      <t>シャ</t>
    </rPh>
    <rPh sb="5" eb="7">
      <t>サクセイ</t>
    </rPh>
    <rPh sb="7" eb="10">
      <t>ネンガッピ</t>
    </rPh>
    <rPh sb="11" eb="13">
      <t>ジュウキョ</t>
    </rPh>
    <rPh sb="14" eb="16">
      <t>ジンモン</t>
    </rPh>
    <rPh sb="16" eb="18">
      <t>ジカン</t>
    </rPh>
    <rPh sb="18" eb="19">
      <t>トウ</t>
    </rPh>
    <phoneticPr fontId="7"/>
  </si>
  <si>
    <t>証人　山田太郎</t>
    <rPh sb="0" eb="2">
      <t>ショウニン</t>
    </rPh>
    <rPh sb="3" eb="5">
      <t>ヤマダ</t>
    </rPh>
    <rPh sb="5" eb="7">
      <t>タロウ</t>
    </rPh>
    <phoneticPr fontId="7"/>
  </si>
  <si>
    <t>入力事項</t>
    <rPh sb="0" eb="2">
      <t>ニュウリョク</t>
    </rPh>
    <rPh sb="2" eb="4">
      <t>ジコウ</t>
    </rPh>
    <phoneticPr fontId="7"/>
  </si>
  <si>
    <t>立証趣旨</t>
    <rPh sb="0" eb="2">
      <t>リッショウ</t>
    </rPh>
    <rPh sb="2" eb="4">
      <t>シュシ</t>
    </rPh>
    <phoneticPr fontId="7"/>
  </si>
  <si>
    <t>情状</t>
    <rPh sb="0" eb="2">
      <t>ジョウジョウ</t>
    </rPh>
    <phoneticPr fontId="7"/>
  </si>
  <si>
    <t>同上</t>
    <rPh sb="0" eb="2">
      <t>ドウジョウ</t>
    </rPh>
    <phoneticPr fontId="7"/>
  </si>
  <si>
    <t>請求日あるいは期日</t>
    <rPh sb="0" eb="3">
      <t>セイキュウビ</t>
    </rPh>
    <rPh sb="7" eb="9">
      <t>キジツ</t>
    </rPh>
    <phoneticPr fontId="7"/>
  </si>
  <si>
    <t>第１回公判で請求するなら「１」、第◯回公判前で請求するなら「前◯」</t>
    <rPh sb="0" eb="1">
      <t>ダイ</t>
    </rPh>
    <rPh sb="2" eb="3">
      <t>カイ</t>
    </rPh>
    <rPh sb="3" eb="5">
      <t>コウハン</t>
    </rPh>
    <rPh sb="6" eb="8">
      <t>セイキュウ</t>
    </rPh>
    <rPh sb="16" eb="17">
      <t>ダイ</t>
    </rPh>
    <rPh sb="18" eb="19">
      <t>カイ</t>
    </rPh>
    <rPh sb="19" eb="21">
      <t>コウハン</t>
    </rPh>
    <rPh sb="21" eb="22">
      <t>ゼン</t>
    </rPh>
    <rPh sb="23" eb="25">
      <t>セイキュウ</t>
    </rPh>
    <rPh sb="30" eb="31">
      <t>ゼン</t>
    </rPh>
    <phoneticPr fontId="7"/>
  </si>
  <si>
    <t>示談書</t>
    <rPh sb="0" eb="3">
      <t>ジダンショ</t>
    </rPh>
    <phoneticPr fontId="7"/>
  </si>
  <si>
    <t>被害弁償が完了したこと</t>
    <rPh sb="0" eb="4">
      <t>ヒガイベンショウ</t>
    </rPh>
    <rPh sb="5" eb="7">
      <t>カンリョウ</t>
    </rPh>
    <phoneticPr fontId="7"/>
  </si>
  <si>
    <t>誓約書</t>
    <rPh sb="0" eb="3">
      <t>セイヤクショ</t>
    </rPh>
    <phoneticPr fontId="7"/>
  </si>
  <si>
    <t>もう恋なんてしないこと</t>
    <rPh sb="2" eb="3">
      <t>コイ</t>
    </rPh>
    <phoneticPr fontId="7"/>
  </si>
  <si>
    <t>マルショクで購入した果物ナイフ</t>
    <rPh sb="6" eb="8">
      <t>コウニュウ</t>
    </rPh>
    <rPh sb="10" eb="12">
      <t>クダモノ</t>
    </rPh>
    <phoneticPr fontId="7"/>
  </si>
  <si>
    <t>男の子が心に常にナイフを隠し持っていること</t>
    <rPh sb="0" eb="1">
      <t>オトコ</t>
    </rPh>
    <rPh sb="2" eb="3">
      <t>コ</t>
    </rPh>
    <rPh sb="4" eb="5">
      <t>ココロ</t>
    </rPh>
    <rPh sb="6" eb="7">
      <t>ツネ</t>
    </rPh>
    <rPh sb="12" eb="13">
      <t>カク</t>
    </rPh>
    <rPh sb="14" eb="15">
      <t>モ</t>
    </rPh>
    <phoneticPr fontId="7"/>
  </si>
  <si>
    <t>カーナビに頼る必要がないこと</t>
    <rPh sb="5" eb="6">
      <t>タヨ</t>
    </rPh>
    <rPh sb="7" eb="9">
      <t>ヒツヨウ</t>
    </rPh>
    <phoneticPr fontId="7"/>
  </si>
  <si>
    <t>弁護人・被害者　　R3.12.7</t>
    <rPh sb="0" eb="3">
      <t>ベンゴニン</t>
    </rPh>
    <rPh sb="4" eb="7">
      <t>ヒガイシャ</t>
    </rPh>
    <phoneticPr fontId="7"/>
  </si>
  <si>
    <t>被告人　　　R3.12.8</t>
    <rPh sb="0" eb="3">
      <t>ヒコクニン</t>
    </rPh>
    <phoneticPr fontId="7"/>
  </si>
  <si>
    <t>大分市〇◯町１－１－１
　　　　　　　　１５分</t>
    <rPh sb="0" eb="3">
      <t>オオイタシ</t>
    </rPh>
    <rPh sb="5" eb="6">
      <t>マチ</t>
    </rPh>
    <rPh sb="22" eb="23">
      <t>フン</t>
    </rPh>
    <phoneticPr fontId="7"/>
  </si>
  <si>
    <r>
      <rPr>
        <sz val="9"/>
        <rFont val="ＭＳ 明朝"/>
        <family val="1"/>
        <charset val="128"/>
      </rPr>
      <t>(                           )</t>
    </r>
  </si>
  <si>
    <r>
      <rPr>
        <sz val="10"/>
        <color rgb="FF000000"/>
        <rFont val="ＭＳ Ｐゴシック"/>
        <family val="3"/>
        <charset val="128"/>
      </rPr>
      <t>入力事項の枠の幅の長さを変えてはいけない。
入力事項の欄に合わせて</t>
    </r>
    <r>
      <rPr>
        <sz val="10"/>
        <color rgb="FF000000"/>
        <rFont val="Times New Roman"/>
        <family val="3"/>
      </rPr>
      <t>Alt+Enter</t>
    </r>
    <r>
      <rPr>
        <sz val="10"/>
        <color rgb="FF000000"/>
        <rFont val="ＭＳ Ｐゴシック"/>
        <family val="3"/>
        <charset val="128"/>
      </rPr>
      <t>で改行する。
２行目以降は右端を３文字くらいあける。</t>
    </r>
    <rPh sb="0" eb="2">
      <t>ニュリョク</t>
    </rPh>
    <rPh sb="2" eb="4">
      <t>ジコウ</t>
    </rPh>
    <rPh sb="5" eb="6">
      <t>ワク</t>
    </rPh>
    <rPh sb="7" eb="8">
      <t>ハバ</t>
    </rPh>
    <rPh sb="9" eb="10">
      <t>ナガ</t>
    </rPh>
    <rPh sb="12" eb="13">
      <t>カ</t>
    </rPh>
    <rPh sb="22" eb="24">
      <t>ニュリョク</t>
    </rPh>
    <rPh sb="24" eb="26">
      <t>ジコウ</t>
    </rPh>
    <rPh sb="27" eb="28">
      <t>ラン</t>
    </rPh>
    <rPh sb="29" eb="30">
      <t>ア</t>
    </rPh>
    <rPh sb="50" eb="52">
      <t>ギョウメ</t>
    </rPh>
    <rPh sb="52" eb="54">
      <t>イコウ</t>
    </rPh>
    <rPh sb="55" eb="57">
      <t>ミギハシ</t>
    </rPh>
    <rPh sb="59" eb="61">
      <t>モジ</t>
    </rPh>
    <phoneticPr fontId="7"/>
  </si>
  <si>
    <t>被告人氏名</t>
    <rPh sb="0" eb="3">
      <t>ヒコクニン</t>
    </rPh>
    <rPh sb="3" eb="5">
      <t>シメイ</t>
    </rPh>
    <phoneticPr fontId="7"/>
  </si>
  <si>
    <t>山田二郎</t>
    <rPh sb="0" eb="2">
      <t>ヤマダ</t>
    </rPh>
    <rPh sb="2" eb="4">
      <t>ジロウ</t>
    </rPh>
    <phoneticPr fontId="7"/>
  </si>
  <si>
    <t>甲号証の番号が自動入力される。もし続きから作る場合は、出来上がったカードに斜線を引く。</t>
    <rPh sb="0" eb="3">
      <t>コウゴウショウ</t>
    </rPh>
    <rPh sb="4" eb="6">
      <t>バンゴウ</t>
    </rPh>
    <rPh sb="7" eb="11">
      <t>ジドウニュウリョク</t>
    </rPh>
    <rPh sb="17" eb="18">
      <t>ツヅ</t>
    </rPh>
    <rPh sb="21" eb="22">
      <t>ツク</t>
    </rPh>
    <rPh sb="23" eb="25">
      <t>バアイ</t>
    </rPh>
    <rPh sb="27" eb="30">
      <t>デキア</t>
    </rPh>
    <rPh sb="37" eb="39">
      <t>シャセン</t>
    </rPh>
    <rPh sb="40" eb="41">
      <t>ヒ</t>
    </rPh>
    <phoneticPr fontId="7"/>
  </si>
  <si>
    <t>注意事項</t>
    <rPh sb="0" eb="4">
      <t>チュウイジコウ</t>
    </rPh>
    <phoneticPr fontId="7"/>
  </si>
  <si>
    <t>（物証）ナイフ</t>
    <rPh sb="1" eb="3">
      <t>ブッショウ</t>
    </rPh>
    <phoneticPr fontId="7"/>
  </si>
  <si>
    <t>（物証）地図</t>
    <rPh sb="1" eb="3">
      <t>ブッショウ</t>
    </rPh>
    <rPh sb="4" eb="6">
      <t>チズ</t>
    </rPh>
    <phoneticPr fontId="7"/>
  </si>
  <si>
    <t>国土地理院
　　　　　　不明</t>
    <rPh sb="0" eb="5">
      <t>コクドチリイン</t>
    </rPh>
    <rPh sb="12" eb="14">
      <t>フメイ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</si>
</sst>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Times New Roman"/>
      <charset val="204"/>
    </font>
    <font>
      <sz val="9"/>
      <name val="ＭＳ 明朝"/>
      <family val="1"/>
      <charset val="128"/>
    </font>
    <font>
      <sz val="7"/>
      <name val="ＭＳ 明朝"/>
      <family val="1"/>
      <charset val="128"/>
    </font>
    <font>
      <sz val="8"/>
      <name val="ＭＳ 明朝"/>
      <family val="1"/>
      <charset val="128"/>
    </font>
    <font>
      <sz val="9"/>
      <name val="ＭＳ 明朝"/>
      <family val="1"/>
    </font>
    <font>
      <sz val="7"/>
      <name val="ＭＳ 明朝"/>
      <family val="1"/>
    </font>
    <font>
      <sz val="8"/>
      <name val="ＭＳ 明朝"/>
      <family val="1"/>
    </font>
    <font>
      <sz val="6"/>
      <name val="ＭＳ Ｐゴシック"/>
      <family val="3"/>
      <charset val="128"/>
    </font>
    <font>
      <sz val="10"/>
      <color rgb="FF000000"/>
      <name val="ＭＳ Ｐゴシック"/>
      <family val="3"/>
      <charset val="128"/>
    </font>
    <font>
      <sz val="10"/>
      <name val="ＭＳ 明朝"/>
      <family val="1"/>
    </font>
    <font>
      <sz val="10"/>
      <color rgb="FF000000"/>
      <name val="Times New Roman"/>
      <family val="1"/>
    </font>
    <font>
      <sz val="12"/>
      <color rgb="FF000000"/>
      <name val="Times New Roman"/>
      <family val="1"/>
    </font>
    <font>
      <sz val="12"/>
      <name val="ＭＳ 明朝"/>
      <family val="1"/>
    </font>
    <font>
      <sz val="12"/>
      <name val="ＭＳ 明朝"/>
      <family val="1"/>
      <charset val="128"/>
    </font>
    <font>
      <sz val="11"/>
      <name val="ＭＳ 明朝"/>
      <family val="1"/>
      <charset val="128"/>
    </font>
    <font>
      <sz val="10"/>
      <color rgb="FF000000"/>
      <name val="ＭＳ ゴシック"/>
      <family val="3"/>
      <charset val="128"/>
    </font>
    <font>
      <sz val="10"/>
      <color rgb="FF000000"/>
      <name val="ＭＳ Ｐゴシック"/>
      <family val="3"/>
      <charset val="128"/>
      <scheme val="minor"/>
    </font>
    <font>
      <sz val="10"/>
      <color rgb="FF000000"/>
      <name val="Times New Roman"/>
      <family val="3"/>
    </font>
    <font>
      <sz val="10"/>
      <color rgb="FF000000"/>
      <name val="Times New Roman"/>
      <family val="3"/>
      <charset val="128"/>
    </font>
    <font>
      <sz val="12"/>
      <color rgb="FF000000"/>
      <name val="ＭＳ Ｐゴシック"/>
      <family val="3"/>
      <charset val="128"/>
      <scheme val="minor"/>
    </font>
    <font>
      <sz val="10"/>
      <name val="ＭＳ 明朝"/>
      <family val="1"/>
      <charset val="128"/>
    </font>
  </fonts>
  <fills count="2">
    <fill>
      <patternFill patternType="none"/>
    </fill>
    <fill>
      <patternFill patternType="gray125"/>
    </fill>
  </fills>
  <borders count="23">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120">
    <xf numFmtId="0" fontId="0" fillId="0" borderId="0" xfId="0" applyFill="1" applyBorder="1" applyAlignment="1">
      <alignment horizontal="left" vertical="top"/>
    </xf>
    <xf numFmtId="0" fontId="0" fillId="0" borderId="0" xfId="0" applyFill="1" applyBorder="1" applyAlignment="1">
      <alignment horizontal="left" vertical="center" wrapText="1"/>
    </xf>
    <xf numFmtId="0" fontId="0" fillId="0" borderId="0" xfId="0" applyFill="1" applyBorder="1" applyAlignment="1">
      <alignment horizontal="left" vertical="top" wrapText="1"/>
    </xf>
    <xf numFmtId="0" fontId="0" fillId="0" borderId="11" xfId="0" applyFill="1" applyBorder="1" applyAlignment="1">
      <alignment horizontal="left" wrapText="1"/>
    </xf>
    <xf numFmtId="0" fontId="0" fillId="0" borderId="13" xfId="0" applyFill="1" applyBorder="1" applyAlignment="1">
      <alignment horizontal="left" wrapText="1"/>
    </xf>
    <xf numFmtId="0" fontId="0" fillId="0" borderId="0" xfId="0" applyFill="1" applyBorder="1" applyAlignment="1">
      <alignment horizontal="left" wrapText="1"/>
    </xf>
    <xf numFmtId="0" fontId="0" fillId="0" borderId="9" xfId="0" applyFill="1" applyBorder="1" applyAlignment="1">
      <alignment horizontal="left" wrapText="1"/>
    </xf>
    <xf numFmtId="0" fontId="8" fillId="0" borderId="0" xfId="0" applyFont="1" applyFill="1" applyBorder="1" applyAlignment="1">
      <alignment horizontal="left" vertical="top"/>
    </xf>
    <xf numFmtId="0" fontId="11" fillId="0" borderId="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8"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5" fillId="0" borderId="2" xfId="0" applyFont="1" applyFill="1" applyBorder="1" applyAlignment="1">
      <alignment horizontal="center" vertical="center" wrapText="1"/>
    </xf>
    <xf numFmtId="0" fontId="8" fillId="0" borderId="19" xfId="0" applyFont="1" applyFill="1" applyBorder="1" applyAlignment="1">
      <alignment horizontal="left" vertical="top" wrapText="1"/>
    </xf>
    <xf numFmtId="0" fontId="8" fillId="0" borderId="20" xfId="0" applyFont="1" applyFill="1" applyBorder="1" applyAlignment="1">
      <alignment horizontal="left" vertical="top" wrapText="1"/>
    </xf>
    <xf numFmtId="0" fontId="16" fillId="0" borderId="20" xfId="0" applyFont="1" applyFill="1" applyBorder="1" applyAlignment="1">
      <alignment horizontal="left" vertical="top" wrapText="1"/>
    </xf>
    <xf numFmtId="0" fontId="0" fillId="0" borderId="20" xfId="0" applyFill="1" applyBorder="1" applyAlignment="1">
      <alignment horizontal="left" vertical="top" wrapText="1"/>
    </xf>
    <xf numFmtId="0" fontId="8" fillId="0" borderId="21" xfId="0" applyFont="1" applyFill="1" applyBorder="1" applyAlignment="1">
      <alignment horizontal="left" vertical="top" wrapText="1"/>
    </xf>
    <xf numFmtId="0" fontId="8" fillId="0" borderId="22" xfId="0" applyFont="1" applyFill="1" applyBorder="1" applyAlignment="1">
      <alignment horizontal="left" vertical="top"/>
    </xf>
    <xf numFmtId="0" fontId="0" fillId="0" borderId="22" xfId="0" applyFill="1" applyBorder="1" applyAlignment="1">
      <alignment horizontal="left" vertical="top"/>
    </xf>
    <xf numFmtId="0" fontId="13" fillId="0" borderId="1" xfId="0" applyFont="1" applyFill="1" applyBorder="1" applyAlignment="1">
      <alignment horizontal="left" vertical="top" wrapText="1" indent="1"/>
    </xf>
    <xf numFmtId="0" fontId="13" fillId="0" borderId="9" xfId="0" applyFont="1" applyFill="1" applyBorder="1" applyAlignment="1">
      <alignment horizontal="left" vertical="top" wrapText="1" indent="1"/>
    </xf>
    <xf numFmtId="0" fontId="4" fillId="0" borderId="1" xfId="0" applyFont="1" applyFill="1" applyBorder="1" applyAlignment="1">
      <alignment horizontal="left" wrapText="1"/>
    </xf>
    <xf numFmtId="0" fontId="0" fillId="0" borderId="1" xfId="0" applyFill="1" applyBorder="1" applyAlignment="1">
      <alignment horizontal="left"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1" fillId="0" borderId="10" xfId="0" applyFont="1" applyFill="1" applyBorder="1" applyAlignment="1">
      <alignment horizontal="left" vertical="top" wrapText="1" indent="1"/>
    </xf>
    <xf numFmtId="0" fontId="1" fillId="0" borderId="6" xfId="0" applyFont="1" applyFill="1" applyBorder="1" applyAlignment="1">
      <alignment horizontal="left" vertical="top" wrapText="1" inden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0" xfId="0" applyFill="1" applyBorder="1" applyAlignment="1">
      <alignment horizontal="left" vertical="center" wrapText="1"/>
    </xf>
    <xf numFmtId="0" fontId="0" fillId="0" borderId="1" xfId="0"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0" fillId="0" borderId="12" xfId="0" applyFill="1" applyBorder="1" applyAlignment="1">
      <alignment horizontal="left" wrapText="1"/>
    </xf>
    <xf numFmtId="0" fontId="11" fillId="0" borderId="1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0" xfId="0" applyFont="1" applyFill="1" applyBorder="1" applyAlignment="1">
      <alignment horizontal="left" vertical="top" wrapText="1" indent="1"/>
    </xf>
    <xf numFmtId="0" fontId="13" fillId="0" borderId="0" xfId="0" applyFont="1" applyFill="1" applyBorder="1" applyAlignment="1">
      <alignment horizontal="left" vertical="top" wrapText="1" indent="1"/>
    </xf>
    <xf numFmtId="0" fontId="13" fillId="0" borderId="8" xfId="0" applyFont="1" applyFill="1" applyBorder="1" applyAlignment="1">
      <alignment horizontal="left" vertical="top" wrapText="1" indent="1"/>
    </xf>
    <xf numFmtId="0" fontId="1" fillId="0" borderId="14" xfId="0" applyFont="1" applyFill="1" applyBorder="1" applyAlignment="1">
      <alignment horizontal="left" vertical="top" wrapText="1" indent="5"/>
    </xf>
    <xf numFmtId="0" fontId="1" fillId="0" borderId="0" xfId="0" applyFont="1" applyFill="1" applyBorder="1" applyAlignment="1">
      <alignment horizontal="left" vertical="top" wrapText="1" indent="5"/>
    </xf>
    <xf numFmtId="0" fontId="1" fillId="0" borderId="1" xfId="0" applyFont="1" applyFill="1" applyBorder="1" applyAlignment="1">
      <alignment horizontal="left" vertical="top" wrapText="1" indent="5"/>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14" xfId="0" applyFill="1" applyBorder="1" applyAlignment="1">
      <alignment horizontal="left" wrapText="1"/>
    </xf>
    <xf numFmtId="0" fontId="0" fillId="0" borderId="0" xfId="0" applyFill="1" applyBorder="1" applyAlignment="1">
      <alignment horizontal="left" wrapText="1"/>
    </xf>
    <xf numFmtId="0" fontId="0" fillId="0" borderId="9" xfId="0" applyFill="1" applyBorder="1" applyAlignment="1">
      <alignment horizontal="left" vertical="center" wrapText="1"/>
    </xf>
    <xf numFmtId="0" fontId="3" fillId="0" borderId="11" xfId="0" applyFont="1" applyFill="1" applyBorder="1" applyAlignment="1">
      <alignment horizontal="left" vertical="top" wrapText="1" indent="1"/>
    </xf>
    <xf numFmtId="0" fontId="3" fillId="0" borderId="13" xfId="0" applyFont="1" applyFill="1" applyBorder="1" applyAlignment="1">
      <alignment horizontal="left" vertical="top" wrapText="1" indent="1"/>
    </xf>
    <xf numFmtId="0" fontId="3" fillId="0" borderId="7" xfId="0" applyFont="1" applyFill="1" applyBorder="1" applyAlignment="1">
      <alignment horizontal="left" vertical="top" wrapText="1" indent="1"/>
    </xf>
    <xf numFmtId="0" fontId="3" fillId="0" borderId="9" xfId="0" applyFont="1" applyFill="1" applyBorder="1" applyAlignment="1">
      <alignment horizontal="left" vertical="top" wrapText="1" inden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0" fillId="0"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6" xfId="0" applyFill="1" applyBorder="1" applyAlignment="1">
      <alignment horizontal="left" vertical="top" wrapText="1"/>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3" xfId="0" applyFont="1" applyFill="1" applyBorder="1" applyAlignment="1">
      <alignment horizontal="left" vertical="top" wrapText="1"/>
    </xf>
    <xf numFmtId="0" fontId="4"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1" fillId="0" borderId="0" xfId="0" applyFont="1" applyFill="1" applyBorder="1" applyAlignment="1">
      <alignment horizontal="left" vertical="top" wrapText="1" indent="4"/>
    </xf>
    <xf numFmtId="0" fontId="1" fillId="0" borderId="3" xfId="0" applyFont="1" applyFill="1" applyBorder="1" applyAlignment="1">
      <alignment horizontal="left" vertical="center" wrapText="1" indent="1"/>
    </xf>
    <xf numFmtId="0" fontId="1" fillId="0" borderId="4" xfId="0" applyFont="1" applyFill="1" applyBorder="1" applyAlignment="1">
      <alignment horizontal="left" vertical="center" wrapText="1" inden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9" fillId="0" borderId="3" xfId="0" applyFont="1" applyFill="1" applyBorder="1" applyAlignment="1">
      <alignment horizontal="left" vertical="top" wrapText="1" indent="2"/>
    </xf>
    <xf numFmtId="0" fontId="9" fillId="0" borderId="4" xfId="0" applyFont="1" applyFill="1" applyBorder="1" applyAlignment="1">
      <alignment horizontal="left" vertical="top" wrapText="1" indent="2"/>
    </xf>
    <xf numFmtId="0" fontId="9" fillId="0" borderId="8" xfId="0" applyFont="1" applyFill="1" applyBorder="1" applyAlignment="1">
      <alignment horizontal="left" vertical="top" wrapText="1" indent="2"/>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8" fillId="0" borderId="11" xfId="0" applyFont="1" applyFill="1" applyBorder="1" applyAlignment="1">
      <alignment horizontal="center" wrapText="1"/>
    </xf>
    <xf numFmtId="0" fontId="0" fillId="0" borderId="12" xfId="0" applyFill="1" applyBorder="1" applyAlignment="1">
      <alignment horizontal="center" wrapText="1"/>
    </xf>
    <xf numFmtId="0" fontId="13" fillId="0" borderId="1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AC4A6-8866-4E25-9A12-E93791B91A88}">
  <dimension ref="A1:J30"/>
  <sheetViews>
    <sheetView topLeftCell="A10" workbookViewId="0">
      <selection activeCell="B26" sqref="B26"/>
    </sheetView>
  </sheetViews>
  <sheetFormatPr defaultRowHeight="12.75" x14ac:dyDescent="0.2"/>
  <cols>
    <col min="1" max="1" width="22.33203125" bestFit="1" customWidth="1"/>
    <col min="2" max="2" width="23.33203125" style="2" customWidth="1"/>
    <col min="3" max="3" width="27.1640625" customWidth="1"/>
  </cols>
  <sheetData>
    <row r="1" spans="1:10" ht="13.5" thickBot="1" x14ac:dyDescent="0.25">
      <c r="B1" s="19" t="s">
        <v>30</v>
      </c>
      <c r="C1" s="7" t="s">
        <v>51</v>
      </c>
    </row>
    <row r="2" spans="1:10" x14ac:dyDescent="0.2">
      <c r="A2" s="7" t="s">
        <v>48</v>
      </c>
      <c r="B2" s="22" t="s">
        <v>49</v>
      </c>
    </row>
    <row r="3" spans="1:10" x14ac:dyDescent="0.2">
      <c r="A3" s="7" t="s">
        <v>20</v>
      </c>
      <c r="B3" s="23" t="s">
        <v>21</v>
      </c>
      <c r="C3" s="7" t="s">
        <v>24</v>
      </c>
    </row>
    <row r="4" spans="1:10" x14ac:dyDescent="0.2">
      <c r="A4" s="7" t="s">
        <v>22</v>
      </c>
      <c r="B4" s="24">
        <v>2</v>
      </c>
      <c r="C4" s="7" t="s">
        <v>50</v>
      </c>
    </row>
    <row r="5" spans="1:10" x14ac:dyDescent="0.2">
      <c r="A5" s="7" t="s">
        <v>25</v>
      </c>
      <c r="B5" s="23">
        <v>13</v>
      </c>
      <c r="C5" s="7" t="s">
        <v>26</v>
      </c>
    </row>
    <row r="6" spans="1:10" ht="13.5" thickBot="1" x14ac:dyDescent="0.25">
      <c r="A6" s="27" t="s">
        <v>34</v>
      </c>
      <c r="B6" s="26">
        <v>1</v>
      </c>
      <c r="C6" s="27" t="s">
        <v>35</v>
      </c>
      <c r="D6" s="28"/>
      <c r="E6" s="28"/>
      <c r="F6" s="28"/>
      <c r="G6" s="28"/>
      <c r="H6" s="28"/>
      <c r="I6" s="28"/>
      <c r="J6" s="28"/>
    </row>
    <row r="7" spans="1:10" x14ac:dyDescent="0.2">
      <c r="A7" t="str">
        <f>"弁"&amp;B4*5-4&amp;"号証"</f>
        <v>弁6号証</v>
      </c>
      <c r="B7" s="25"/>
    </row>
    <row r="8" spans="1:10" x14ac:dyDescent="0.2">
      <c r="A8" s="7" t="s">
        <v>27</v>
      </c>
      <c r="B8" s="23" t="s">
        <v>29</v>
      </c>
    </row>
    <row r="9" spans="1:10" ht="72.75" x14ac:dyDescent="0.2">
      <c r="A9" s="19" t="s">
        <v>28</v>
      </c>
      <c r="B9" s="23" t="s">
        <v>45</v>
      </c>
      <c r="C9" s="20" t="s">
        <v>47</v>
      </c>
    </row>
    <row r="10" spans="1:10" ht="13.5" thickBot="1" x14ac:dyDescent="0.25">
      <c r="A10" s="27" t="s">
        <v>31</v>
      </c>
      <c r="B10" s="26" t="s">
        <v>32</v>
      </c>
      <c r="C10" s="27" t="s">
        <v>33</v>
      </c>
      <c r="D10" s="28"/>
      <c r="E10" s="28"/>
      <c r="F10" s="28"/>
      <c r="G10" s="28"/>
      <c r="H10" s="28"/>
      <c r="I10" s="28"/>
      <c r="J10" s="28"/>
    </row>
    <row r="11" spans="1:10" x14ac:dyDescent="0.2">
      <c r="A11" t="str">
        <f>"弁"&amp;B4*5-3&amp;"号証"</f>
        <v>弁7号証</v>
      </c>
      <c r="B11" s="25"/>
    </row>
    <row r="12" spans="1:10" x14ac:dyDescent="0.2">
      <c r="A12" s="7" t="s">
        <v>27</v>
      </c>
      <c r="B12" s="23" t="s">
        <v>36</v>
      </c>
    </row>
    <row r="13" spans="1:10" ht="72.75" x14ac:dyDescent="0.2">
      <c r="A13" s="19" t="s">
        <v>28</v>
      </c>
      <c r="B13" s="23" t="s">
        <v>43</v>
      </c>
      <c r="C13" s="20" t="s">
        <v>47</v>
      </c>
    </row>
    <row r="14" spans="1:10" ht="13.5" thickBot="1" x14ac:dyDescent="0.25">
      <c r="A14" s="27" t="s">
        <v>31</v>
      </c>
      <c r="B14" s="26" t="s">
        <v>37</v>
      </c>
      <c r="C14" s="27" t="s">
        <v>33</v>
      </c>
      <c r="D14" s="28"/>
      <c r="E14" s="28"/>
      <c r="F14" s="28"/>
      <c r="G14" s="28"/>
      <c r="H14" s="28"/>
      <c r="I14" s="28"/>
      <c r="J14" s="28"/>
    </row>
    <row r="15" spans="1:10" x14ac:dyDescent="0.2">
      <c r="A15" t="str">
        <f>"弁"&amp;B4*5-2&amp;"号証"</f>
        <v>弁8号証</v>
      </c>
      <c r="B15" s="25"/>
    </row>
    <row r="16" spans="1:10" x14ac:dyDescent="0.2">
      <c r="A16" s="7" t="s">
        <v>27</v>
      </c>
      <c r="B16" s="23" t="s">
        <v>38</v>
      </c>
    </row>
    <row r="17" spans="1:10" ht="72.75" x14ac:dyDescent="0.2">
      <c r="A17" s="19" t="s">
        <v>28</v>
      </c>
      <c r="B17" s="23" t="s">
        <v>44</v>
      </c>
      <c r="C17" s="20" t="s">
        <v>47</v>
      </c>
    </row>
    <row r="18" spans="1:10" ht="13.5" thickBot="1" x14ac:dyDescent="0.25">
      <c r="A18" s="27" t="s">
        <v>31</v>
      </c>
      <c r="B18" s="26" t="s">
        <v>39</v>
      </c>
      <c r="C18" s="27" t="s">
        <v>33</v>
      </c>
      <c r="D18" s="28"/>
      <c r="E18" s="28"/>
      <c r="F18" s="28"/>
      <c r="G18" s="28"/>
      <c r="H18" s="28"/>
      <c r="I18" s="28"/>
      <c r="J18" s="28"/>
    </row>
    <row r="19" spans="1:10" x14ac:dyDescent="0.2">
      <c r="A19" t="str">
        <f>"弁"&amp;B4*5-1&amp;"号証"</f>
        <v>弁9号証</v>
      </c>
      <c r="B19" s="25"/>
    </row>
    <row r="20" spans="1:10" x14ac:dyDescent="0.2">
      <c r="A20" s="7" t="s">
        <v>27</v>
      </c>
      <c r="B20" s="23" t="s">
        <v>52</v>
      </c>
    </row>
    <row r="21" spans="1:10" ht="72.75" x14ac:dyDescent="0.2">
      <c r="A21" s="19" t="s">
        <v>28</v>
      </c>
      <c r="B21" s="23" t="s">
        <v>40</v>
      </c>
      <c r="C21" s="20" t="s">
        <v>47</v>
      </c>
    </row>
    <row r="22" spans="1:10" ht="24.75" thickBot="1" x14ac:dyDescent="0.25">
      <c r="A22" s="27" t="s">
        <v>31</v>
      </c>
      <c r="B22" s="26" t="s">
        <v>41</v>
      </c>
      <c r="C22" s="27" t="s">
        <v>33</v>
      </c>
      <c r="D22" s="28"/>
      <c r="E22" s="28"/>
      <c r="F22" s="28"/>
      <c r="G22" s="28"/>
      <c r="H22" s="28"/>
      <c r="I22" s="28"/>
      <c r="J22" s="28"/>
    </row>
    <row r="23" spans="1:10" x14ac:dyDescent="0.2">
      <c r="A23" t="str">
        <f>"弁"&amp;B4*5-0&amp;"号証"</f>
        <v>弁10号証</v>
      </c>
      <c r="B23" s="25"/>
    </row>
    <row r="24" spans="1:10" x14ac:dyDescent="0.2">
      <c r="A24" s="7" t="s">
        <v>27</v>
      </c>
      <c r="B24" s="23" t="s">
        <v>53</v>
      </c>
    </row>
    <row r="25" spans="1:10" ht="72.75" x14ac:dyDescent="0.2">
      <c r="A25" s="19" t="s">
        <v>28</v>
      </c>
      <c r="B25" s="23" t="s">
        <v>54</v>
      </c>
      <c r="C25" s="20" t="s">
        <v>47</v>
      </c>
    </row>
    <row r="26" spans="1:10" ht="24.75" thickBot="1" x14ac:dyDescent="0.25">
      <c r="A26" s="7" t="s">
        <v>31</v>
      </c>
      <c r="B26" s="26" t="s">
        <v>42</v>
      </c>
      <c r="C26" s="7" t="s">
        <v>33</v>
      </c>
    </row>
    <row r="28" spans="1:10" x14ac:dyDescent="0.2">
      <c r="A28" s="7"/>
      <c r="B28" s="19"/>
    </row>
    <row r="29" spans="1:10" x14ac:dyDescent="0.2">
      <c r="A29" s="19"/>
      <c r="B29" s="19"/>
      <c r="C29" s="20"/>
    </row>
    <row r="30" spans="1:10" x14ac:dyDescent="0.2">
      <c r="A30" s="7"/>
      <c r="B30" s="19"/>
      <c r="C30" s="7"/>
    </row>
  </sheetData>
  <phoneticPr fontId="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2"/>
  <sheetViews>
    <sheetView tabSelected="1" view="pageLayout" topLeftCell="A19" zoomScaleNormal="100" workbookViewId="0">
      <selection activeCell="I12" sqref="I12:I15"/>
    </sheetView>
  </sheetViews>
  <sheetFormatPr defaultRowHeight="12.75" x14ac:dyDescent="0.2"/>
  <cols>
    <col min="1" max="1" width="3.33203125" customWidth="1"/>
    <col min="2" max="2" width="8" customWidth="1"/>
    <col min="3" max="3" width="4.6640625" customWidth="1"/>
    <col min="4" max="4" width="3.33203125" customWidth="1"/>
    <col min="5" max="5" width="4.6640625" customWidth="1"/>
    <col min="6" max="6" width="3.33203125" customWidth="1"/>
    <col min="7" max="7" width="4.6640625" customWidth="1"/>
    <col min="8" max="8" width="0.1640625" customWidth="1"/>
    <col min="9" max="9" width="5.83203125" customWidth="1"/>
    <col min="10" max="10" width="4.6640625" customWidth="1"/>
    <col min="11" max="11" width="6.83203125" customWidth="1"/>
    <col min="12" max="13" width="3.33203125" customWidth="1"/>
    <col min="14" max="14" width="6.33203125" customWidth="1"/>
    <col min="15" max="15" width="5.83203125" customWidth="1"/>
    <col min="16" max="16" width="4.6640625" customWidth="1"/>
    <col min="17" max="17" width="6.83203125" customWidth="1"/>
    <col min="18" max="18" width="4.6640625" customWidth="1"/>
    <col min="19" max="19" width="3.33203125" customWidth="1"/>
    <col min="20" max="20" width="4.6640625" customWidth="1"/>
    <col min="21" max="21" width="2.1640625" customWidth="1"/>
    <col min="22" max="23" width="3.33203125" customWidth="1"/>
    <col min="24" max="24" width="9.33203125" customWidth="1"/>
    <col min="25" max="25" width="8" customWidth="1"/>
  </cols>
  <sheetData>
    <row r="1" spans="1:25" ht="17.45" customHeight="1" x14ac:dyDescent="0.2">
      <c r="A1" s="31" t="s">
        <v>7</v>
      </c>
      <c r="B1" s="98" t="s">
        <v>0</v>
      </c>
      <c r="C1" s="99"/>
      <c r="D1" s="100" t="s">
        <v>6</v>
      </c>
      <c r="E1" s="100"/>
      <c r="F1" s="100"/>
      <c r="G1" s="101"/>
      <c r="H1" s="33"/>
      <c r="I1" s="34"/>
      <c r="J1" s="34"/>
      <c r="K1" s="34"/>
      <c r="L1" s="34"/>
      <c r="M1" s="34"/>
      <c r="N1" s="34"/>
      <c r="O1" s="34"/>
      <c r="P1" s="34"/>
      <c r="Q1" s="116" t="str">
        <f>Sheet1!B3</f>
        <v>令和４年（わ）第１００号</v>
      </c>
      <c r="R1" s="117"/>
      <c r="S1" s="117"/>
      <c r="T1" s="117"/>
      <c r="U1" s="117"/>
      <c r="V1" s="117"/>
      <c r="W1" s="117"/>
      <c r="X1" s="118"/>
      <c r="Y1" s="1"/>
    </row>
    <row r="2" spans="1:25" ht="36" customHeight="1" x14ac:dyDescent="0.2">
      <c r="A2" s="32"/>
      <c r="B2" s="102" t="s">
        <v>23</v>
      </c>
      <c r="C2" s="103"/>
      <c r="D2" s="103"/>
      <c r="E2" s="103"/>
      <c r="F2" s="103"/>
      <c r="G2" s="103"/>
      <c r="H2" s="103"/>
      <c r="I2" s="103"/>
      <c r="J2" s="103"/>
      <c r="K2" s="103"/>
      <c r="L2" s="103"/>
      <c r="M2" s="103"/>
      <c r="N2" s="103"/>
      <c r="O2" s="103"/>
      <c r="P2" s="103"/>
      <c r="Q2" s="104"/>
      <c r="R2" s="104"/>
      <c r="S2" s="104"/>
      <c r="T2" s="104"/>
      <c r="U2" s="104"/>
      <c r="V2" s="104"/>
      <c r="W2" s="104"/>
      <c r="X2" s="8" t="str">
        <f>"(No."&amp;Sheet1!B4&amp;")"</f>
        <v>(No.2)</v>
      </c>
      <c r="Y2" s="2"/>
    </row>
    <row r="3" spans="1:25" ht="14.1" customHeight="1" x14ac:dyDescent="0.2">
      <c r="A3" s="32"/>
      <c r="B3" s="35" t="s">
        <v>1</v>
      </c>
      <c r="C3" s="37"/>
      <c r="D3" s="38"/>
      <c r="E3" s="38"/>
      <c r="F3" s="38"/>
      <c r="G3" s="38"/>
      <c r="H3" s="39"/>
      <c r="I3" s="43" t="s">
        <v>11</v>
      </c>
      <c r="J3" s="9"/>
      <c r="K3" s="10"/>
      <c r="L3" s="10"/>
      <c r="M3" s="10"/>
      <c r="N3" s="11"/>
      <c r="O3" s="9"/>
      <c r="P3" s="10"/>
      <c r="Q3" s="10"/>
      <c r="R3" s="10"/>
      <c r="S3" s="10"/>
      <c r="T3" s="11"/>
      <c r="U3" s="3"/>
      <c r="V3" s="46"/>
      <c r="W3" s="46"/>
      <c r="X3" s="4"/>
      <c r="Y3" s="5"/>
    </row>
    <row r="4" spans="1:25" ht="5.25" customHeight="1" x14ac:dyDescent="0.2">
      <c r="A4" s="32"/>
      <c r="B4" s="36"/>
      <c r="C4" s="40"/>
      <c r="D4" s="41"/>
      <c r="E4" s="41"/>
      <c r="F4" s="41"/>
      <c r="G4" s="41"/>
      <c r="H4" s="42"/>
      <c r="I4" s="44"/>
      <c r="J4" s="112" t="s">
        <v>17</v>
      </c>
      <c r="K4" s="51"/>
      <c r="L4" s="51"/>
      <c r="M4" s="51"/>
      <c r="N4" s="113"/>
      <c r="O4" s="47"/>
      <c r="P4" s="49"/>
      <c r="Q4" s="51" t="s">
        <v>12</v>
      </c>
      <c r="R4" s="51" t="s">
        <v>13</v>
      </c>
      <c r="S4" s="49"/>
      <c r="T4" s="53"/>
      <c r="U4" s="40"/>
      <c r="V4" s="55" t="s">
        <v>18</v>
      </c>
      <c r="W4" s="56"/>
      <c r="X4" s="29" t="s">
        <v>19</v>
      </c>
      <c r="Y4" s="5"/>
    </row>
    <row r="5" spans="1:25" ht="18.95" customHeight="1" x14ac:dyDescent="0.2">
      <c r="A5" s="32"/>
      <c r="B5" s="40"/>
      <c r="C5" s="41"/>
      <c r="D5" s="41"/>
      <c r="E5" s="41"/>
      <c r="F5" s="41"/>
      <c r="G5" s="41"/>
      <c r="H5" s="42"/>
      <c r="I5" s="45"/>
      <c r="J5" s="114"/>
      <c r="K5" s="52"/>
      <c r="L5" s="52"/>
      <c r="M5" s="52"/>
      <c r="N5" s="115"/>
      <c r="O5" s="48"/>
      <c r="P5" s="50"/>
      <c r="Q5" s="52"/>
      <c r="R5" s="52"/>
      <c r="S5" s="50"/>
      <c r="T5" s="54"/>
      <c r="U5" s="33"/>
      <c r="V5" s="57"/>
      <c r="W5" s="57"/>
      <c r="X5" s="30"/>
      <c r="Y5" s="1"/>
    </row>
    <row r="6" spans="1:25" ht="14.25" customHeight="1" x14ac:dyDescent="0.2">
      <c r="A6" s="32"/>
      <c r="B6" s="58" t="s">
        <v>2</v>
      </c>
      <c r="C6" s="59"/>
      <c r="D6" s="59"/>
      <c r="E6" s="59"/>
      <c r="F6" s="59"/>
      <c r="G6" s="59"/>
      <c r="H6" s="60"/>
      <c r="I6" s="43" t="s">
        <v>10</v>
      </c>
      <c r="J6" s="43" t="s">
        <v>10</v>
      </c>
      <c r="K6" s="9"/>
      <c r="L6" s="10"/>
      <c r="M6" s="10"/>
      <c r="N6" s="11"/>
      <c r="O6" s="43" t="s">
        <v>10</v>
      </c>
      <c r="P6" s="9"/>
      <c r="Q6" s="10"/>
      <c r="R6" s="10"/>
      <c r="S6" s="11"/>
      <c r="T6" s="43" t="s">
        <v>14</v>
      </c>
      <c r="U6" s="61"/>
      <c r="V6" s="62"/>
      <c r="W6" s="62"/>
      <c r="X6" s="63"/>
      <c r="Y6" s="5"/>
    </row>
    <row r="7" spans="1:25" ht="21.95" customHeight="1" x14ac:dyDescent="0.2">
      <c r="A7" s="32"/>
      <c r="B7" s="70" t="s">
        <v>3</v>
      </c>
      <c r="C7" s="71"/>
      <c r="D7" s="71"/>
      <c r="E7" s="71"/>
      <c r="F7" s="71"/>
      <c r="G7" s="71"/>
      <c r="H7" s="72"/>
      <c r="I7" s="44"/>
      <c r="J7" s="44"/>
      <c r="K7" s="12"/>
      <c r="L7" s="13" t="s">
        <v>15</v>
      </c>
      <c r="M7" s="14"/>
      <c r="N7" s="15" t="s">
        <v>16</v>
      </c>
      <c r="O7" s="44"/>
      <c r="P7" s="12"/>
      <c r="Q7" s="13" t="s">
        <v>15</v>
      </c>
      <c r="R7" s="13" t="s">
        <v>16</v>
      </c>
      <c r="S7" s="16"/>
      <c r="T7" s="44"/>
      <c r="U7" s="64"/>
      <c r="V7" s="65"/>
      <c r="W7" s="65"/>
      <c r="X7" s="66"/>
      <c r="Y7" s="1"/>
    </row>
    <row r="8" spans="1:25" ht="14.25" customHeight="1" x14ac:dyDescent="0.2">
      <c r="A8" s="32"/>
      <c r="B8" s="110" t="s">
        <v>9</v>
      </c>
      <c r="C8" s="111"/>
      <c r="D8" s="111"/>
      <c r="E8" s="111"/>
      <c r="F8" s="111"/>
      <c r="G8" s="111"/>
      <c r="H8" s="4"/>
      <c r="I8" s="44"/>
      <c r="J8" s="44"/>
      <c r="K8" s="12"/>
      <c r="L8" s="14"/>
      <c r="M8" s="14"/>
      <c r="N8" s="16"/>
      <c r="O8" s="44"/>
      <c r="P8" s="12"/>
      <c r="Q8" s="14"/>
      <c r="R8" s="14"/>
      <c r="S8" s="16"/>
      <c r="T8" s="44"/>
      <c r="U8" s="64"/>
      <c r="V8" s="65"/>
      <c r="W8" s="65"/>
      <c r="X8" s="66"/>
      <c r="Y8" s="5"/>
    </row>
    <row r="9" spans="1:25" ht="5.25" customHeight="1" x14ac:dyDescent="0.2">
      <c r="A9" s="32"/>
      <c r="B9" s="73"/>
      <c r="C9" s="74"/>
      <c r="D9" s="74"/>
      <c r="E9" s="74"/>
      <c r="F9" s="74"/>
      <c r="G9" s="74"/>
      <c r="H9" s="32"/>
      <c r="I9" s="44"/>
      <c r="J9" s="44"/>
      <c r="K9" s="47"/>
      <c r="L9" s="49"/>
      <c r="M9" s="49"/>
      <c r="N9" s="53"/>
      <c r="O9" s="44"/>
      <c r="P9" s="47"/>
      <c r="Q9" s="49"/>
      <c r="R9" s="49"/>
      <c r="S9" s="53"/>
      <c r="T9" s="44"/>
      <c r="U9" s="67"/>
      <c r="V9" s="68"/>
      <c r="W9" s="68"/>
      <c r="X9" s="69"/>
      <c r="Y9" s="5"/>
    </row>
    <row r="10" spans="1:25" ht="5.25" customHeight="1" x14ac:dyDescent="0.2">
      <c r="A10" s="32"/>
      <c r="B10" s="73"/>
      <c r="C10" s="74"/>
      <c r="D10" s="74"/>
      <c r="E10" s="74"/>
      <c r="F10" s="74"/>
      <c r="G10" s="74"/>
      <c r="H10" s="32"/>
      <c r="I10" s="44"/>
      <c r="J10" s="44"/>
      <c r="K10" s="47"/>
      <c r="L10" s="49"/>
      <c r="M10" s="49"/>
      <c r="N10" s="53"/>
      <c r="O10" s="44"/>
      <c r="P10" s="47"/>
      <c r="Q10" s="49"/>
      <c r="R10" s="49"/>
      <c r="S10" s="53"/>
      <c r="T10" s="44"/>
      <c r="U10" s="40"/>
      <c r="V10" s="42"/>
      <c r="W10" s="76" t="s">
        <v>4</v>
      </c>
      <c r="X10" s="77"/>
      <c r="Y10" s="5"/>
    </row>
    <row r="11" spans="1:25" ht="14.25" customHeight="1" x14ac:dyDescent="0.2">
      <c r="A11" s="32"/>
      <c r="B11" s="108" t="s">
        <v>8</v>
      </c>
      <c r="C11" s="109"/>
      <c r="D11" s="109"/>
      <c r="E11" s="109"/>
      <c r="F11" s="109"/>
      <c r="G11" s="109"/>
      <c r="H11" s="6"/>
      <c r="I11" s="45"/>
      <c r="J11" s="45"/>
      <c r="K11" s="17"/>
      <c r="L11" s="18"/>
      <c r="M11" s="18"/>
      <c r="N11" s="8"/>
      <c r="O11" s="45"/>
      <c r="P11" s="17"/>
      <c r="Q11" s="18"/>
      <c r="R11" s="18"/>
      <c r="S11" s="8"/>
      <c r="T11" s="45"/>
      <c r="U11" s="33"/>
      <c r="V11" s="75"/>
      <c r="W11" s="78"/>
      <c r="X11" s="79"/>
      <c r="Y11" s="5"/>
    </row>
    <row r="12" spans="1:25" ht="21.95" customHeight="1" x14ac:dyDescent="0.2">
      <c r="A12" s="32"/>
      <c r="B12" s="21">
        <f>IF(((Sheet1!B4)*5-4)&gt;Sheet1!B5,"",((Sheet1!B4)*5-4))</f>
        <v>6</v>
      </c>
      <c r="C12" s="80" t="str">
        <f>Sheet1!B8</f>
        <v>証人　山田太郎</v>
      </c>
      <c r="D12" s="81"/>
      <c r="E12" s="81"/>
      <c r="F12" s="81"/>
      <c r="G12" s="81"/>
      <c r="H12" s="82"/>
      <c r="I12" s="83">
        <f>Sheet1!B6</f>
        <v>1</v>
      </c>
      <c r="J12" s="86"/>
      <c r="K12" s="61"/>
      <c r="L12" s="62"/>
      <c r="M12" s="62"/>
      <c r="N12" s="63"/>
      <c r="O12" s="86"/>
      <c r="P12" s="61"/>
      <c r="Q12" s="62"/>
      <c r="R12" s="62"/>
      <c r="S12" s="63"/>
      <c r="T12" s="86"/>
      <c r="U12" s="61"/>
      <c r="V12" s="62"/>
      <c r="W12" s="62"/>
      <c r="X12" s="63"/>
      <c r="Y12" s="1"/>
    </row>
    <row r="13" spans="1:25" ht="40.5" customHeight="1" x14ac:dyDescent="0.2">
      <c r="A13" s="32"/>
      <c r="B13" s="105" t="str">
        <f>"〔"&amp;Sheet1!B9&amp;"〕"</f>
        <v>〔大分市〇◯町１－１－１
　　　　　　　　１５分〕</v>
      </c>
      <c r="C13" s="106"/>
      <c r="D13" s="106"/>
      <c r="E13" s="106"/>
      <c r="F13" s="106"/>
      <c r="G13" s="106"/>
      <c r="H13" s="107"/>
      <c r="I13" s="84"/>
      <c r="J13" s="87"/>
      <c r="K13" s="64"/>
      <c r="L13" s="65"/>
      <c r="M13" s="65"/>
      <c r="N13" s="66"/>
      <c r="O13" s="87"/>
      <c r="P13" s="64"/>
      <c r="Q13" s="65"/>
      <c r="R13" s="65"/>
      <c r="S13" s="66"/>
      <c r="T13" s="87"/>
      <c r="U13" s="64"/>
      <c r="V13" s="65"/>
      <c r="W13" s="65"/>
      <c r="X13" s="66"/>
      <c r="Y13" s="2"/>
    </row>
    <row r="14" spans="1:25" ht="33.950000000000003" customHeight="1" x14ac:dyDescent="0.2">
      <c r="A14" s="32"/>
      <c r="B14" s="89" t="str">
        <f>Sheet1!B10</f>
        <v>情状</v>
      </c>
      <c r="C14" s="90"/>
      <c r="D14" s="90"/>
      <c r="E14" s="90"/>
      <c r="F14" s="90"/>
      <c r="G14" s="90"/>
      <c r="H14" s="91"/>
      <c r="I14" s="84"/>
      <c r="J14" s="87"/>
      <c r="K14" s="64"/>
      <c r="L14" s="65"/>
      <c r="M14" s="65"/>
      <c r="N14" s="66"/>
      <c r="O14" s="87"/>
      <c r="P14" s="64"/>
      <c r="Q14" s="65"/>
      <c r="R14" s="65"/>
      <c r="S14" s="66"/>
      <c r="T14" s="87"/>
      <c r="U14" s="67"/>
      <c r="V14" s="68"/>
      <c r="W14" s="68"/>
      <c r="X14" s="69"/>
      <c r="Y14" s="2"/>
    </row>
    <row r="15" spans="1:25" ht="20.100000000000001" customHeight="1" x14ac:dyDescent="0.2">
      <c r="A15" s="32"/>
      <c r="B15" s="92" t="s">
        <v>46</v>
      </c>
      <c r="C15" s="93"/>
      <c r="D15" s="93"/>
      <c r="E15" s="93"/>
      <c r="F15" s="93"/>
      <c r="G15" s="93"/>
      <c r="H15" s="94"/>
      <c r="I15" s="85"/>
      <c r="J15" s="88"/>
      <c r="K15" s="67"/>
      <c r="L15" s="68"/>
      <c r="M15" s="68"/>
      <c r="N15" s="69"/>
      <c r="O15" s="88"/>
      <c r="P15" s="67"/>
      <c r="Q15" s="68"/>
      <c r="R15" s="68"/>
      <c r="S15" s="69"/>
      <c r="T15" s="88"/>
      <c r="U15" s="33"/>
      <c r="V15" s="75"/>
      <c r="W15" s="95"/>
      <c r="X15" s="96"/>
      <c r="Y15" s="1"/>
    </row>
    <row r="16" spans="1:25" ht="21.95" customHeight="1" x14ac:dyDescent="0.2">
      <c r="A16" s="32"/>
      <c r="B16" s="21">
        <f>IF(((Sheet1!B4)*5-3)&gt;Sheet1!B5,"",((Sheet1!B4)*5-3))</f>
        <v>7</v>
      </c>
      <c r="C16" s="80" t="str">
        <f>Sheet1!B12</f>
        <v>示談書</v>
      </c>
      <c r="D16" s="81"/>
      <c r="E16" s="81"/>
      <c r="F16" s="81"/>
      <c r="G16" s="81"/>
      <c r="H16" s="82"/>
      <c r="I16" s="83">
        <f>I12</f>
        <v>1</v>
      </c>
      <c r="J16" s="86"/>
      <c r="K16" s="61"/>
      <c r="L16" s="62"/>
      <c r="M16" s="62"/>
      <c r="N16" s="63"/>
      <c r="O16" s="86"/>
      <c r="P16" s="61"/>
      <c r="Q16" s="62"/>
      <c r="R16" s="62"/>
      <c r="S16" s="63"/>
      <c r="T16" s="86"/>
      <c r="U16" s="61"/>
      <c r="V16" s="62"/>
      <c r="W16" s="62"/>
      <c r="X16" s="63"/>
      <c r="Y16" s="1"/>
    </row>
    <row r="17" spans="1:25" ht="40.5" customHeight="1" x14ac:dyDescent="0.2">
      <c r="A17" s="32"/>
      <c r="B17" s="105" t="str">
        <f>"〔"&amp;Sheet1!B13&amp;"〕"</f>
        <v>〔弁護人・被害者　　R3.12.7〕</v>
      </c>
      <c r="C17" s="106"/>
      <c r="D17" s="106"/>
      <c r="E17" s="106"/>
      <c r="F17" s="106"/>
      <c r="G17" s="106"/>
      <c r="H17" s="107"/>
      <c r="I17" s="84"/>
      <c r="J17" s="87"/>
      <c r="K17" s="64"/>
      <c r="L17" s="65"/>
      <c r="M17" s="65"/>
      <c r="N17" s="66"/>
      <c r="O17" s="87"/>
      <c r="P17" s="64"/>
      <c r="Q17" s="65"/>
      <c r="R17" s="65"/>
      <c r="S17" s="66"/>
      <c r="T17" s="87"/>
      <c r="U17" s="64"/>
      <c r="V17" s="65"/>
      <c r="W17" s="65"/>
      <c r="X17" s="66"/>
      <c r="Y17" s="2"/>
    </row>
    <row r="18" spans="1:25" ht="33.950000000000003" customHeight="1" x14ac:dyDescent="0.2">
      <c r="A18" s="32"/>
      <c r="B18" s="89" t="str">
        <f>Sheet1!B14</f>
        <v>被害弁償が完了したこと</v>
      </c>
      <c r="C18" s="90"/>
      <c r="D18" s="90"/>
      <c r="E18" s="90"/>
      <c r="F18" s="90"/>
      <c r="G18" s="90"/>
      <c r="H18" s="91"/>
      <c r="I18" s="84"/>
      <c r="J18" s="87"/>
      <c r="K18" s="64"/>
      <c r="L18" s="65"/>
      <c r="M18" s="65"/>
      <c r="N18" s="66"/>
      <c r="O18" s="87"/>
      <c r="P18" s="64"/>
      <c r="Q18" s="65"/>
      <c r="R18" s="65"/>
      <c r="S18" s="66"/>
      <c r="T18" s="87"/>
      <c r="U18" s="67"/>
      <c r="V18" s="68"/>
      <c r="W18" s="68"/>
      <c r="X18" s="69"/>
      <c r="Y18" s="2"/>
    </row>
    <row r="19" spans="1:25" ht="20.100000000000001" customHeight="1" x14ac:dyDescent="0.2">
      <c r="A19" s="32"/>
      <c r="B19" s="92" t="s">
        <v>46</v>
      </c>
      <c r="C19" s="93"/>
      <c r="D19" s="93"/>
      <c r="E19" s="93"/>
      <c r="F19" s="93"/>
      <c r="G19" s="93"/>
      <c r="H19" s="94"/>
      <c r="I19" s="85"/>
      <c r="J19" s="88"/>
      <c r="K19" s="67"/>
      <c r="L19" s="68"/>
      <c r="M19" s="68"/>
      <c r="N19" s="69"/>
      <c r="O19" s="88"/>
      <c r="P19" s="67"/>
      <c r="Q19" s="68"/>
      <c r="R19" s="68"/>
      <c r="S19" s="69"/>
      <c r="T19" s="88"/>
      <c r="U19" s="33"/>
      <c r="V19" s="75"/>
      <c r="W19" s="95"/>
      <c r="X19" s="96"/>
      <c r="Y19" s="1"/>
    </row>
    <row r="20" spans="1:25" ht="21.95" customHeight="1" x14ac:dyDescent="0.2">
      <c r="A20" s="32"/>
      <c r="B20" s="21">
        <f>IF(((Sheet1!B4)*5-2)&gt;Sheet1!B5,"",((Sheet1!B4)*5-2))</f>
        <v>8</v>
      </c>
      <c r="C20" s="80" t="str">
        <f>Sheet1!B16</f>
        <v>誓約書</v>
      </c>
      <c r="D20" s="81"/>
      <c r="E20" s="81"/>
      <c r="F20" s="81"/>
      <c r="G20" s="81"/>
      <c r="H20" s="82"/>
      <c r="I20" s="83">
        <f>I12</f>
        <v>1</v>
      </c>
      <c r="J20" s="86"/>
      <c r="K20" s="61"/>
      <c r="L20" s="62"/>
      <c r="M20" s="62"/>
      <c r="N20" s="63"/>
      <c r="O20" s="86"/>
      <c r="P20" s="61"/>
      <c r="Q20" s="62"/>
      <c r="R20" s="62"/>
      <c r="S20" s="63"/>
      <c r="T20" s="86"/>
      <c r="U20" s="61"/>
      <c r="V20" s="62"/>
      <c r="W20" s="62"/>
      <c r="X20" s="63"/>
      <c r="Y20" s="1"/>
    </row>
    <row r="21" spans="1:25" ht="40.5" customHeight="1" x14ac:dyDescent="0.2">
      <c r="A21" s="32"/>
      <c r="B21" s="80" t="str">
        <f>"〔"&amp;Sheet1!B17&amp;"〕"</f>
        <v>〔被告人　　　R3.12.8〕</v>
      </c>
      <c r="C21" s="81"/>
      <c r="D21" s="81"/>
      <c r="E21" s="81"/>
      <c r="F21" s="81"/>
      <c r="G21" s="81"/>
      <c r="H21" s="82"/>
      <c r="I21" s="84"/>
      <c r="J21" s="87"/>
      <c r="K21" s="64"/>
      <c r="L21" s="65"/>
      <c r="M21" s="65"/>
      <c r="N21" s="66"/>
      <c r="O21" s="87"/>
      <c r="P21" s="64"/>
      <c r="Q21" s="65"/>
      <c r="R21" s="65"/>
      <c r="S21" s="66"/>
      <c r="T21" s="87"/>
      <c r="U21" s="64"/>
      <c r="V21" s="65"/>
      <c r="W21" s="65"/>
      <c r="X21" s="66"/>
      <c r="Y21" s="2"/>
    </row>
    <row r="22" spans="1:25" ht="35.1" customHeight="1" x14ac:dyDescent="0.2">
      <c r="A22" s="32"/>
      <c r="B22" s="89" t="str">
        <f>Sheet1!B18</f>
        <v>もう恋なんてしないこと</v>
      </c>
      <c r="C22" s="90"/>
      <c r="D22" s="90"/>
      <c r="E22" s="90"/>
      <c r="F22" s="90"/>
      <c r="G22" s="90"/>
      <c r="H22" s="91"/>
      <c r="I22" s="84"/>
      <c r="J22" s="87"/>
      <c r="K22" s="64"/>
      <c r="L22" s="65"/>
      <c r="M22" s="65"/>
      <c r="N22" s="66"/>
      <c r="O22" s="87"/>
      <c r="P22" s="64"/>
      <c r="Q22" s="65"/>
      <c r="R22" s="65"/>
      <c r="S22" s="66"/>
      <c r="T22" s="87"/>
      <c r="U22" s="67"/>
      <c r="V22" s="68"/>
      <c r="W22" s="68"/>
      <c r="X22" s="69"/>
      <c r="Y22" s="2"/>
    </row>
    <row r="23" spans="1:25" ht="18.95" customHeight="1" x14ac:dyDescent="0.2">
      <c r="A23" s="32"/>
      <c r="B23" s="92" t="s">
        <v>46</v>
      </c>
      <c r="C23" s="93"/>
      <c r="D23" s="93"/>
      <c r="E23" s="93"/>
      <c r="F23" s="93"/>
      <c r="G23" s="93"/>
      <c r="H23" s="94"/>
      <c r="I23" s="85"/>
      <c r="J23" s="88"/>
      <c r="K23" s="67"/>
      <c r="L23" s="68"/>
      <c r="M23" s="68"/>
      <c r="N23" s="69"/>
      <c r="O23" s="88"/>
      <c r="P23" s="67"/>
      <c r="Q23" s="68"/>
      <c r="R23" s="68"/>
      <c r="S23" s="69"/>
      <c r="T23" s="88"/>
      <c r="U23" s="33"/>
      <c r="V23" s="75"/>
      <c r="W23" s="95"/>
      <c r="X23" s="96"/>
      <c r="Y23" s="1"/>
    </row>
    <row r="24" spans="1:25" ht="21.95" customHeight="1" x14ac:dyDescent="0.2">
      <c r="A24" s="32"/>
      <c r="B24" s="21">
        <f>IF(((Sheet1!B4)*5-1)&gt;Sheet1!B5,"",((Sheet1!B4)*5-1))</f>
        <v>9</v>
      </c>
      <c r="C24" s="80" t="str">
        <f>Sheet1!B20</f>
        <v>（物証）ナイフ</v>
      </c>
      <c r="D24" s="81"/>
      <c r="E24" s="81"/>
      <c r="F24" s="81"/>
      <c r="G24" s="81"/>
      <c r="H24" s="82"/>
      <c r="I24" s="83">
        <f>I20</f>
        <v>1</v>
      </c>
      <c r="J24" s="86"/>
      <c r="K24" s="61"/>
      <c r="L24" s="62"/>
      <c r="M24" s="62"/>
      <c r="N24" s="63"/>
      <c r="O24" s="86"/>
      <c r="P24" s="61"/>
      <c r="Q24" s="62"/>
      <c r="R24" s="62"/>
      <c r="S24" s="63"/>
      <c r="T24" s="86"/>
      <c r="U24" s="61"/>
      <c r="V24" s="62"/>
      <c r="W24" s="62"/>
      <c r="X24" s="63"/>
      <c r="Y24" s="1"/>
    </row>
    <row r="25" spans="1:25" ht="40.5" customHeight="1" x14ac:dyDescent="0.2">
      <c r="A25" s="32"/>
      <c r="B25" s="105" t="str">
        <f>"〔"&amp;Sheet1!B21&amp;"〕"</f>
        <v>〔マルショクで購入した果物ナイフ〕</v>
      </c>
      <c r="C25" s="106"/>
      <c r="D25" s="106"/>
      <c r="E25" s="106"/>
      <c r="F25" s="106"/>
      <c r="G25" s="106"/>
      <c r="H25" s="107"/>
      <c r="I25" s="84"/>
      <c r="J25" s="87"/>
      <c r="K25" s="64"/>
      <c r="L25" s="65"/>
      <c r="M25" s="65"/>
      <c r="N25" s="66"/>
      <c r="O25" s="87"/>
      <c r="P25" s="64"/>
      <c r="Q25" s="65"/>
      <c r="R25" s="65"/>
      <c r="S25" s="66"/>
      <c r="T25" s="87"/>
      <c r="U25" s="64"/>
      <c r="V25" s="65"/>
      <c r="W25" s="65"/>
      <c r="X25" s="66"/>
      <c r="Y25" s="2"/>
    </row>
    <row r="26" spans="1:25" ht="33.950000000000003" customHeight="1" x14ac:dyDescent="0.2">
      <c r="A26" s="32"/>
      <c r="B26" s="89" t="str">
        <f>Sheet1!B22</f>
        <v>男の子が心に常にナイフを隠し持っていること</v>
      </c>
      <c r="C26" s="90"/>
      <c r="D26" s="90"/>
      <c r="E26" s="90"/>
      <c r="F26" s="90"/>
      <c r="G26" s="90"/>
      <c r="H26" s="91"/>
      <c r="I26" s="84"/>
      <c r="J26" s="87"/>
      <c r="K26" s="64"/>
      <c r="L26" s="65"/>
      <c r="M26" s="65"/>
      <c r="N26" s="66"/>
      <c r="O26" s="87"/>
      <c r="P26" s="64"/>
      <c r="Q26" s="65"/>
      <c r="R26" s="65"/>
      <c r="S26" s="66"/>
      <c r="T26" s="87"/>
      <c r="U26" s="67"/>
      <c r="V26" s="68"/>
      <c r="W26" s="68"/>
      <c r="X26" s="69"/>
      <c r="Y26" s="2"/>
    </row>
    <row r="27" spans="1:25" ht="20.100000000000001" customHeight="1" x14ac:dyDescent="0.2">
      <c r="A27" s="32"/>
      <c r="B27" s="92" t="s">
        <v>46</v>
      </c>
      <c r="C27" s="93"/>
      <c r="D27" s="93"/>
      <c r="E27" s="93"/>
      <c r="F27" s="93"/>
      <c r="G27" s="93"/>
      <c r="H27" s="94"/>
      <c r="I27" s="85"/>
      <c r="J27" s="88"/>
      <c r="K27" s="67"/>
      <c r="L27" s="68"/>
      <c r="M27" s="68"/>
      <c r="N27" s="69"/>
      <c r="O27" s="88"/>
      <c r="P27" s="67"/>
      <c r="Q27" s="68"/>
      <c r="R27" s="68"/>
      <c r="S27" s="69"/>
      <c r="T27" s="88"/>
      <c r="U27" s="33"/>
      <c r="V27" s="75"/>
      <c r="W27" s="95"/>
      <c r="X27" s="96"/>
      <c r="Y27" s="1"/>
    </row>
    <row r="28" spans="1:25" ht="21.95" customHeight="1" x14ac:dyDescent="0.2">
      <c r="A28" s="32"/>
      <c r="B28" s="21">
        <f>IF(((Sheet1!B4)*5-0)&gt;Sheet1!B5,"",((Sheet1!B4)*5-0))</f>
        <v>10</v>
      </c>
      <c r="C28" s="80" t="str">
        <f>Sheet1!B24</f>
        <v>（物証）地図</v>
      </c>
      <c r="D28" s="81"/>
      <c r="E28" s="81"/>
      <c r="F28" s="81"/>
      <c r="G28" s="81"/>
      <c r="H28" s="82"/>
      <c r="I28" s="83">
        <f>I20</f>
        <v>1</v>
      </c>
      <c r="J28" s="86"/>
      <c r="K28" s="61"/>
      <c r="L28" s="62"/>
      <c r="M28" s="62"/>
      <c r="N28" s="63"/>
      <c r="O28" s="86"/>
      <c r="P28" s="61"/>
      <c r="Q28" s="62"/>
      <c r="R28" s="62"/>
      <c r="S28" s="63"/>
      <c r="T28" s="86"/>
      <c r="U28" s="61"/>
      <c r="V28" s="62"/>
      <c r="W28" s="62"/>
      <c r="X28" s="63"/>
      <c r="Y28" s="1"/>
    </row>
    <row r="29" spans="1:25" ht="40.5" customHeight="1" x14ac:dyDescent="0.2">
      <c r="A29" s="32"/>
      <c r="B29" s="105" t="str">
        <f>"〔"&amp;Sheet1!B25&amp;"〕"</f>
        <v>〔国土地理院
　　　　　　不明〕</v>
      </c>
      <c r="C29" s="106"/>
      <c r="D29" s="106"/>
      <c r="E29" s="106"/>
      <c r="F29" s="106"/>
      <c r="G29" s="106"/>
      <c r="H29" s="107"/>
      <c r="I29" s="84"/>
      <c r="J29" s="87"/>
      <c r="K29" s="64"/>
      <c r="L29" s="65"/>
      <c r="M29" s="65"/>
      <c r="N29" s="66"/>
      <c r="O29" s="87"/>
      <c r="P29" s="64"/>
      <c r="Q29" s="65"/>
      <c r="R29" s="65"/>
      <c r="S29" s="66"/>
      <c r="T29" s="87"/>
      <c r="U29" s="64"/>
      <c r="V29" s="65"/>
      <c r="W29" s="65"/>
      <c r="X29" s="66"/>
      <c r="Y29" s="2"/>
    </row>
    <row r="30" spans="1:25" ht="35.1" customHeight="1" x14ac:dyDescent="0.2">
      <c r="A30" s="32"/>
      <c r="B30" s="89" t="str">
        <f>Sheet1!B26</f>
        <v>カーナビに頼る必要がないこと</v>
      </c>
      <c r="C30" s="90"/>
      <c r="D30" s="90"/>
      <c r="E30" s="90"/>
      <c r="F30" s="90"/>
      <c r="G30" s="90"/>
      <c r="H30" s="91"/>
      <c r="I30" s="84"/>
      <c r="J30" s="87"/>
      <c r="K30" s="64"/>
      <c r="L30" s="65"/>
      <c r="M30" s="65"/>
      <c r="N30" s="66"/>
      <c r="O30" s="87"/>
      <c r="P30" s="64"/>
      <c r="Q30" s="65"/>
      <c r="R30" s="65"/>
      <c r="S30" s="66"/>
      <c r="T30" s="87"/>
      <c r="U30" s="67"/>
      <c r="V30" s="68"/>
      <c r="W30" s="68"/>
      <c r="X30" s="69"/>
      <c r="Y30" s="2"/>
    </row>
    <row r="31" spans="1:25" ht="19.5" customHeight="1" x14ac:dyDescent="0.2">
      <c r="A31" s="32"/>
      <c r="B31" s="119" t="s">
        <v>5</v>
      </c>
      <c r="C31" s="93"/>
      <c r="D31" s="93"/>
      <c r="E31" s="93"/>
      <c r="F31" s="93"/>
      <c r="G31" s="93"/>
      <c r="H31" s="94"/>
      <c r="I31" s="85"/>
      <c r="J31" s="88"/>
      <c r="K31" s="67"/>
      <c r="L31" s="68"/>
      <c r="M31" s="68"/>
      <c r="N31" s="69"/>
      <c r="O31" s="88"/>
      <c r="P31" s="67"/>
      <c r="Q31" s="68"/>
      <c r="R31" s="68"/>
      <c r="S31" s="69"/>
      <c r="T31" s="88"/>
      <c r="U31" s="33"/>
      <c r="V31" s="75"/>
      <c r="W31" s="95"/>
      <c r="X31" s="96"/>
      <c r="Y31" s="1"/>
    </row>
    <row r="32" spans="1:25" ht="14.25" customHeight="1" x14ac:dyDescent="0.2">
      <c r="A32" s="97" t="str">
        <f>"（被告人 : "&amp;Sheet1!B2&amp;"）"</f>
        <v>（被告人 : 山田二郎）</v>
      </c>
      <c r="B32" s="97"/>
      <c r="C32" s="97"/>
      <c r="D32" s="97"/>
      <c r="E32" s="97"/>
      <c r="F32" s="97"/>
      <c r="G32" s="97"/>
      <c r="H32" s="97"/>
      <c r="I32" s="97"/>
      <c r="J32" s="97"/>
      <c r="K32" s="97"/>
      <c r="L32" s="97"/>
      <c r="M32" s="97"/>
      <c r="N32" s="97"/>
      <c r="O32" s="97"/>
      <c r="P32" s="97"/>
      <c r="Q32" s="97"/>
      <c r="R32" s="97"/>
      <c r="S32" s="97"/>
      <c r="T32" s="97"/>
      <c r="U32" s="97"/>
      <c r="V32" s="97"/>
      <c r="W32" s="97"/>
      <c r="X32" s="97"/>
      <c r="Y32" s="97"/>
    </row>
  </sheetData>
  <mergeCells count="113">
    <mergeCell ref="A32:Y32"/>
    <mergeCell ref="B1:C1"/>
    <mergeCell ref="D1:G1"/>
    <mergeCell ref="B2:W2"/>
    <mergeCell ref="B13:H13"/>
    <mergeCell ref="B17:H17"/>
    <mergeCell ref="B21:H21"/>
    <mergeCell ref="B25:H25"/>
    <mergeCell ref="B29:H29"/>
    <mergeCell ref="B11:G11"/>
    <mergeCell ref="B8:G8"/>
    <mergeCell ref="J4:N5"/>
    <mergeCell ref="Q1:X1"/>
    <mergeCell ref="C28:H28"/>
    <mergeCell ref="I28:I31"/>
    <mergeCell ref="J28:J31"/>
    <mergeCell ref="K28:N31"/>
    <mergeCell ref="O28:O31"/>
    <mergeCell ref="P28:S31"/>
    <mergeCell ref="T28:T31"/>
    <mergeCell ref="U28:X30"/>
    <mergeCell ref="B30:H30"/>
    <mergeCell ref="B31:H31"/>
    <mergeCell ref="U31:V31"/>
    <mergeCell ref="W31:X31"/>
    <mergeCell ref="C24:H24"/>
    <mergeCell ref="I24:I27"/>
    <mergeCell ref="J24:J27"/>
    <mergeCell ref="K24:N27"/>
    <mergeCell ref="O24:O27"/>
    <mergeCell ref="P24:S27"/>
    <mergeCell ref="T24:T27"/>
    <mergeCell ref="U24:X26"/>
    <mergeCell ref="B26:H26"/>
    <mergeCell ref="B27:H27"/>
    <mergeCell ref="U27:V27"/>
    <mergeCell ref="W27:X27"/>
    <mergeCell ref="C20:H20"/>
    <mergeCell ref="I20:I23"/>
    <mergeCell ref="J20:J23"/>
    <mergeCell ref="K20:N23"/>
    <mergeCell ref="O20:O23"/>
    <mergeCell ref="P20:S23"/>
    <mergeCell ref="T20:T23"/>
    <mergeCell ref="U20:X22"/>
    <mergeCell ref="B22:H22"/>
    <mergeCell ref="B23:H23"/>
    <mergeCell ref="U23:V23"/>
    <mergeCell ref="W23:X23"/>
    <mergeCell ref="C16:H16"/>
    <mergeCell ref="I16:I19"/>
    <mergeCell ref="J16:J19"/>
    <mergeCell ref="K16:N19"/>
    <mergeCell ref="O16:O19"/>
    <mergeCell ref="P16:S19"/>
    <mergeCell ref="T16:T19"/>
    <mergeCell ref="U16:X18"/>
    <mergeCell ref="B18:H18"/>
    <mergeCell ref="B19:H19"/>
    <mergeCell ref="U19:V19"/>
    <mergeCell ref="W19:X19"/>
    <mergeCell ref="N9:N10"/>
    <mergeCell ref="P9:P10"/>
    <mergeCell ref="Q9:Q10"/>
    <mergeCell ref="R9:R10"/>
    <mergeCell ref="S9:S10"/>
    <mergeCell ref="U10:V11"/>
    <mergeCell ref="W10:X11"/>
    <mergeCell ref="C12:H12"/>
    <mergeCell ref="I12:I15"/>
    <mergeCell ref="J12:J15"/>
    <mergeCell ref="K12:N15"/>
    <mergeCell ref="O12:O15"/>
    <mergeCell ref="P12:S15"/>
    <mergeCell ref="T12:T15"/>
    <mergeCell ref="U12:X14"/>
    <mergeCell ref="B14:H14"/>
    <mergeCell ref="B15:H15"/>
    <mergeCell ref="U15:V15"/>
    <mergeCell ref="W15:X15"/>
    <mergeCell ref="C9:C10"/>
    <mergeCell ref="D9:D10"/>
    <mergeCell ref="E9:E10"/>
    <mergeCell ref="F9:F10"/>
    <mergeCell ref="G9:G10"/>
    <mergeCell ref="H9:H10"/>
    <mergeCell ref="K9:K10"/>
    <mergeCell ref="L9:L10"/>
    <mergeCell ref="M9:M10"/>
    <mergeCell ref="X4:X5"/>
    <mergeCell ref="A1:A31"/>
    <mergeCell ref="H1:P1"/>
    <mergeCell ref="B3:B4"/>
    <mergeCell ref="C3:H4"/>
    <mergeCell ref="I3:I5"/>
    <mergeCell ref="V3:W3"/>
    <mergeCell ref="O4:O5"/>
    <mergeCell ref="P4:P5"/>
    <mergeCell ref="Q4:Q5"/>
    <mergeCell ref="R4:R5"/>
    <mergeCell ref="S4:S5"/>
    <mergeCell ref="T4:T5"/>
    <mergeCell ref="U4:U5"/>
    <mergeCell ref="V4:W5"/>
    <mergeCell ref="B5:H5"/>
    <mergeCell ref="B6:H6"/>
    <mergeCell ref="I6:I11"/>
    <mergeCell ref="J6:J11"/>
    <mergeCell ref="O6:O11"/>
    <mergeCell ref="T6:T11"/>
    <mergeCell ref="U6:X9"/>
    <mergeCell ref="B7:H7"/>
    <mergeCell ref="B9:B10"/>
  </mergeCells>
  <phoneticPr fontId="7"/>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 will never abandon my anonymity</dc:creator>
  <cp:lastModifiedBy>Lawyer_Freenote</cp:lastModifiedBy>
  <dcterms:created xsi:type="dcterms:W3CDTF">2022-08-09T10:42:51Z</dcterms:created>
  <dcterms:modified xsi:type="dcterms:W3CDTF">2022-08-09T12:16:27Z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2022-08-09T00:00:00Z</vt:filetime>
  </property>
  <property fmtid="{D5CDD505-2E9C-101B-9397-08002B2CF9AE}" pid="3" name="Creator">
    <vt:lpwstr>Microsoft® Word 2019</vt:lpwstr>
  </property>
  <property fmtid="{D5CDD505-2E9C-101B-9397-08002B2CF9AE}" pid="4" name="LastSaved">
    <vt:filetime>2022-08-09T00:00:00Z</vt:filetime>
  </property>
  <property fmtid="{D5CDD505-2E9C-101B-9397-08002B2CF9AE}" pid="5" name="Producer">
    <vt:lpwstr>Microsoft® Word 2019</vt:lpwstr>
  </property>
</Properties>
</file>